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490" windowHeight="7155"/>
  </bookViews>
  <sheets>
    <sheet name="Sheet1" sheetId="1" r:id="rId1"/>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27" i="1"/>
  <c r="G27"/>
  <c r="F27"/>
  <c r="E27"/>
  <c r="D27"/>
  <c r="C27"/>
  <c r="I26"/>
  <c r="F26"/>
  <c r="C26"/>
  <c r="I25"/>
  <c r="I27" s="1"/>
  <c r="E30" l="1"/>
  <c r="D30"/>
  <c r="C30"/>
  <c r="H29"/>
  <c r="H30" s="1"/>
  <c r="G29"/>
  <c r="G30" s="1"/>
  <c r="F29"/>
  <c r="F30" s="1"/>
  <c r="I28"/>
  <c r="I31"/>
  <c r="H31"/>
  <c r="G31"/>
  <c r="F31"/>
  <c r="E31"/>
  <c r="D31"/>
  <c r="C31"/>
  <c r="B31"/>
  <c r="I36"/>
  <c r="I35"/>
  <c r="H34"/>
  <c r="G34"/>
  <c r="F34"/>
  <c r="E34"/>
  <c r="D34"/>
  <c r="C34"/>
  <c r="B34"/>
  <c r="I34" s="1"/>
  <c r="I19"/>
  <c r="I18"/>
  <c r="I17"/>
  <c r="I15"/>
  <c r="I13" s="1"/>
  <c r="I14"/>
  <c r="I10"/>
  <c r="G10"/>
  <c r="F10"/>
  <c r="E10"/>
  <c r="I7"/>
  <c r="G7"/>
  <c r="F7"/>
  <c r="E7"/>
  <c r="B7"/>
  <c r="I4"/>
  <c r="G4"/>
  <c r="F4"/>
  <c r="E4"/>
  <c r="B4"/>
  <c r="I29" l="1"/>
  <c r="I30" s="1"/>
</calcChain>
</file>

<file path=xl/sharedStrings.xml><?xml version="1.0" encoding="utf-8"?>
<sst xmlns="http://schemas.openxmlformats.org/spreadsheetml/2006/main" count="73" uniqueCount="21">
  <si>
    <t>(Length in Km)</t>
  </si>
  <si>
    <t>Type of Road</t>
  </si>
  <si>
    <t>Express-way</t>
  </si>
  <si>
    <t>Primary National Highway</t>
  </si>
  <si>
    <t>Secondary National Highway</t>
  </si>
  <si>
    <t xml:space="preserve">  Dzongkhag Road</t>
  </si>
  <si>
    <t>Urban Road</t>
  </si>
  <si>
    <t>Farm Road</t>
  </si>
  <si>
    <r>
      <t xml:space="preserve">Access Road </t>
    </r>
    <r>
      <rPr>
        <b/>
        <vertAlign val="superscript"/>
        <sz val="10"/>
        <rFont val="Sylfaen"/>
        <family val="1"/>
      </rPr>
      <t>1</t>
    </r>
  </si>
  <si>
    <t>All road</t>
  </si>
  <si>
    <t>…</t>
  </si>
  <si>
    <t xml:space="preserve">   Black topped</t>
  </si>
  <si>
    <t>0.0</t>
  </si>
  <si>
    <t xml:space="preserve">   Non-black topped</t>
  </si>
  <si>
    <t>Source: Design Division, Department of Roads, MoWHS.</t>
  </si>
  <si>
    <t>b. The changes in the length of the road esp (PNH/SNH/Access Road)is mainly due to the reclassification of the road done by DoR mainly to fit proper defination.</t>
  </si>
  <si>
    <r>
      <t>Note:</t>
    </r>
    <r>
      <rPr>
        <i/>
        <vertAlign val="superscript"/>
        <sz val="9"/>
        <rFont val="Sylfaen"/>
        <family val="1"/>
      </rPr>
      <t xml:space="preserve"> 1</t>
    </r>
    <r>
      <rPr>
        <i/>
        <sz val="9"/>
        <rFont val="Sylfaen"/>
        <family val="1"/>
      </rPr>
      <t xml:space="preserve"> Access road includes Forest road and Power tiller road.</t>
    </r>
  </si>
  <si>
    <t>a. The national highway before year 2011 is now primary national highway, the distric road is now secondary national highway and the    feeder road is now Dzongkhag road, therefore it is not available for the provious year.</t>
  </si>
  <si>
    <t>c. Source for farm road information: GNHC</t>
  </si>
  <si>
    <t>d. Length of farm roads reduced after omiting the repeated datas</t>
  </si>
  <si>
    <t>Table 8.3: Length of Roads by Type, 2016 - 2020</t>
  </si>
</sst>
</file>

<file path=xl/styles.xml><?xml version="1.0" encoding="utf-8"?>
<styleSheet xmlns="http://schemas.openxmlformats.org/spreadsheetml/2006/main">
  <numFmts count="5">
    <numFmt numFmtId="43" formatCode="_(* #,##0.00_);_(* \(#,##0.00\);_(* &quot;-&quot;??_);_(@_)"/>
    <numFmt numFmtId="164" formatCode="0.0_)"/>
    <numFmt numFmtId="165" formatCode="0_)"/>
    <numFmt numFmtId="166" formatCode="_(* #,##0.0_);_(* \(#,##0.0\);_(* &quot;-&quot;??_);_(@_)"/>
    <numFmt numFmtId="167" formatCode="0.0"/>
  </numFmts>
  <fonts count="12">
    <font>
      <sz val="11"/>
      <color theme="1"/>
      <name val="Calibri"/>
      <family val="2"/>
      <scheme val="minor"/>
    </font>
    <font>
      <b/>
      <sz val="10"/>
      <name val="Sylfaen"/>
      <family val="1"/>
    </font>
    <font>
      <sz val="10"/>
      <name val="Times New Roman"/>
      <family val="1"/>
    </font>
    <font>
      <sz val="10"/>
      <name val="Sylfaen"/>
      <family val="1"/>
    </font>
    <font>
      <b/>
      <vertAlign val="superscript"/>
      <sz val="10"/>
      <name val="Sylfaen"/>
      <family val="1"/>
    </font>
    <font>
      <sz val="10"/>
      <name val="Arial"/>
      <family val="2"/>
    </font>
    <font>
      <sz val="9"/>
      <name val="Sylfaen"/>
      <family val="1"/>
    </font>
    <font>
      <b/>
      <sz val="9"/>
      <name val="Bookman Old Style"/>
      <family val="1"/>
    </font>
    <font>
      <i/>
      <sz val="9"/>
      <name val="Sylfaen"/>
      <family val="1"/>
    </font>
    <font>
      <sz val="11"/>
      <color theme="1"/>
      <name val="Calibri"/>
      <family val="2"/>
      <scheme val="minor"/>
    </font>
    <font>
      <b/>
      <sz val="11"/>
      <color theme="1"/>
      <name val="Calibri"/>
      <family val="2"/>
      <scheme val="minor"/>
    </font>
    <font>
      <i/>
      <vertAlign val="superscript"/>
      <sz val="9"/>
      <name val="Sylfaen"/>
      <family val="1"/>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43" fontId="5" fillId="0" borderId="0" applyFont="0" applyFill="0" applyBorder="0" applyAlignment="0" applyProtection="0"/>
    <xf numFmtId="43" fontId="9" fillId="0" borderId="0" applyFont="0" applyFill="0" applyBorder="0" applyAlignment="0" applyProtection="0"/>
  </cellStyleXfs>
  <cellXfs count="35">
    <xf numFmtId="0" fontId="0" fillId="0" borderId="0" xfId="0"/>
    <xf numFmtId="0" fontId="2" fillId="0" borderId="0" xfId="0" applyFont="1" applyBorder="1"/>
    <xf numFmtId="164" fontId="2" fillId="0" borderId="0" xfId="0" applyNumberFormat="1" applyFont="1" applyBorder="1" applyAlignment="1" applyProtection="1">
      <alignment horizontal="left"/>
    </xf>
    <xf numFmtId="0" fontId="3" fillId="0" borderId="0" xfId="0" applyFont="1" applyBorder="1" applyAlignment="1"/>
    <xf numFmtId="0" fontId="7" fillId="0" borderId="0" xfId="0" applyFont="1" applyBorder="1" applyAlignment="1">
      <alignment horizontal="left"/>
    </xf>
    <xf numFmtId="0" fontId="6" fillId="0" borderId="0" xfId="0" applyFont="1" applyBorder="1" applyAlignment="1">
      <alignment horizontal="right"/>
    </xf>
    <xf numFmtId="164" fontId="1" fillId="2" borderId="1" xfId="0" applyNumberFormat="1" applyFont="1" applyFill="1" applyBorder="1" applyAlignment="1" applyProtection="1">
      <alignment horizontal="left" vertical="center" wrapText="1"/>
    </xf>
    <xf numFmtId="164" fontId="1" fillId="2" borderId="1" xfId="0" applyNumberFormat="1" applyFont="1" applyFill="1" applyBorder="1" applyAlignment="1" applyProtection="1">
      <alignment horizontal="right" vertical="center" wrapText="1"/>
    </xf>
    <xf numFmtId="0" fontId="10" fillId="0" borderId="0" xfId="0" applyFont="1"/>
    <xf numFmtId="2" fontId="1" fillId="0" borderId="0" xfId="1" applyNumberFormat="1" applyFont="1" applyFill="1" applyBorder="1" applyAlignment="1" applyProtection="1">
      <alignment horizontal="right" vertical="center" wrapText="1"/>
    </xf>
    <xf numFmtId="2" fontId="1" fillId="0" borderId="0" xfId="0" applyNumberFormat="1" applyFont="1" applyFill="1" applyBorder="1" applyAlignment="1" applyProtection="1">
      <alignment horizontal="right" vertical="center" wrapText="1"/>
    </xf>
    <xf numFmtId="0" fontId="10" fillId="0" borderId="0" xfId="0" applyFont="1" applyBorder="1"/>
    <xf numFmtId="0" fontId="0" fillId="0" borderId="0" xfId="0" applyBorder="1"/>
    <xf numFmtId="165" fontId="3" fillId="0" borderId="1" xfId="0" quotePrefix="1" applyNumberFormat="1" applyFont="1" applyBorder="1" applyAlignment="1" applyProtection="1">
      <alignment horizontal="left"/>
    </xf>
    <xf numFmtId="166" fontId="3" fillId="0" borderId="1" xfId="1" applyNumberFormat="1" applyFont="1" applyFill="1" applyBorder="1" applyAlignment="1" applyProtection="1">
      <alignment horizontal="right" vertical="center" wrapText="1"/>
    </xf>
    <xf numFmtId="164" fontId="3" fillId="0" borderId="1" xfId="0" quotePrefix="1" applyNumberFormat="1" applyFont="1" applyBorder="1" applyAlignment="1" applyProtection="1">
      <alignment horizontal="left"/>
    </xf>
    <xf numFmtId="166" fontId="3" fillId="0" borderId="1" xfId="1" quotePrefix="1" applyNumberFormat="1" applyFont="1" applyFill="1" applyBorder="1" applyAlignment="1" applyProtection="1">
      <alignment horizontal="right" vertical="center" wrapText="1"/>
    </xf>
    <xf numFmtId="166" fontId="1" fillId="0" borderId="1" xfId="1" applyNumberFormat="1" applyFont="1" applyFill="1" applyBorder="1" applyAlignment="1" applyProtection="1">
      <alignment horizontal="right" vertical="center" wrapText="1"/>
    </xf>
    <xf numFmtId="166" fontId="3" fillId="0" borderId="1" xfId="0" applyNumberFormat="1" applyFont="1" applyFill="1" applyBorder="1" applyAlignment="1" applyProtection="1">
      <alignment horizontal="right" vertical="center" wrapText="1"/>
    </xf>
    <xf numFmtId="166" fontId="1" fillId="0" borderId="1" xfId="0" applyNumberFormat="1" applyFont="1" applyFill="1" applyBorder="1" applyAlignment="1" applyProtection="1">
      <alignment horizontal="right" vertical="center" wrapText="1"/>
    </xf>
    <xf numFmtId="165" fontId="3" fillId="0" borderId="1" xfId="0" applyNumberFormat="1" applyFont="1" applyBorder="1" applyAlignment="1" applyProtection="1">
      <alignment horizontal="left"/>
    </xf>
    <xf numFmtId="165" fontId="1" fillId="0" borderId="1" xfId="0" applyNumberFormat="1" applyFont="1" applyBorder="1" applyAlignment="1" applyProtection="1">
      <alignment horizontal="left"/>
    </xf>
    <xf numFmtId="2" fontId="3" fillId="0" borderId="1" xfId="0" applyNumberFormat="1" applyFont="1" applyFill="1" applyBorder="1" applyAlignment="1" applyProtection="1">
      <alignment horizontal="right" vertical="center" wrapText="1"/>
    </xf>
    <xf numFmtId="2" fontId="1" fillId="0" borderId="1" xfId="0" applyNumberFormat="1" applyFont="1" applyFill="1" applyBorder="1" applyAlignment="1" applyProtection="1">
      <alignment horizontal="right" vertical="center" wrapText="1"/>
    </xf>
    <xf numFmtId="2" fontId="3" fillId="0" borderId="1" xfId="1" applyNumberFormat="1" applyFont="1" applyFill="1" applyBorder="1" applyAlignment="1" applyProtection="1">
      <alignment horizontal="right" vertical="center" wrapText="1"/>
    </xf>
    <xf numFmtId="2" fontId="3" fillId="0" borderId="1" xfId="1" quotePrefix="1" applyNumberFormat="1" applyFont="1" applyFill="1" applyBorder="1" applyAlignment="1" applyProtection="1">
      <alignment horizontal="right" vertical="center" wrapText="1"/>
    </xf>
    <xf numFmtId="167" fontId="1" fillId="0" borderId="1" xfId="0" applyNumberFormat="1" applyFont="1" applyFill="1" applyBorder="1" applyAlignment="1" applyProtection="1">
      <alignment horizontal="right" vertical="center" wrapText="1"/>
    </xf>
    <xf numFmtId="167" fontId="1" fillId="0" borderId="1" xfId="2"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xf>
    <xf numFmtId="167" fontId="3" fillId="0" borderId="1" xfId="1" quotePrefix="1" applyNumberFormat="1" applyFont="1" applyFill="1" applyBorder="1" applyAlignment="1" applyProtection="1">
      <alignment horizontal="right" vertical="center" wrapText="1"/>
    </xf>
    <xf numFmtId="167" fontId="3" fillId="0" borderId="1" xfId="1" applyNumberFormat="1" applyFont="1" applyFill="1" applyBorder="1" applyAlignment="1" applyProtection="1">
      <alignment horizontal="right" vertical="center" wrapText="1"/>
    </xf>
    <xf numFmtId="167" fontId="3" fillId="0" borderId="1" xfId="2" applyNumberFormat="1" applyFont="1" applyFill="1" applyBorder="1" applyAlignment="1" applyProtection="1">
      <alignment horizontal="right" vertical="center" wrapText="1"/>
    </xf>
    <xf numFmtId="164" fontId="1" fillId="0" borderId="0" xfId="0" applyNumberFormat="1" applyFont="1" applyBorder="1" applyAlignment="1" applyProtection="1">
      <alignment horizontal="left"/>
    </xf>
    <xf numFmtId="0" fontId="8" fillId="0" borderId="0" xfId="0" applyFont="1" applyBorder="1" applyAlignment="1">
      <alignment horizontal="left"/>
    </xf>
    <xf numFmtId="0" fontId="8" fillId="0" borderId="0" xfId="0" applyFont="1" applyBorder="1" applyAlignment="1">
      <alignment horizontal="left" wrapText="1" indent="3"/>
    </xf>
  </cellXfs>
  <cellStyles count="3">
    <cellStyle name="Comma" xfId="2" builtinId="3"/>
    <cellStyle name="Comm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5"/>
  <sheetViews>
    <sheetView tabSelected="1" workbookViewId="0">
      <selection activeCell="L44" sqref="L44"/>
    </sheetView>
  </sheetViews>
  <sheetFormatPr defaultRowHeight="15"/>
  <cols>
    <col min="1" max="1" width="16.5703125" bestFit="1" customWidth="1"/>
    <col min="2" max="2" width="10.42578125" customWidth="1"/>
    <col min="3" max="3" width="10.7109375" customWidth="1"/>
    <col min="4" max="4" width="11.7109375" customWidth="1"/>
    <col min="5" max="5" width="10.7109375" customWidth="1"/>
    <col min="7" max="7" width="12.140625" customWidth="1"/>
    <col min="9" max="9" width="11.7109375" bestFit="1" customWidth="1"/>
    <col min="10" max="10" width="9.5703125" bestFit="1" customWidth="1"/>
  </cols>
  <sheetData>
    <row r="1" spans="1:9" ht="15.75">
      <c r="A1" s="32" t="s">
        <v>20</v>
      </c>
      <c r="B1" s="32"/>
      <c r="C1" s="32"/>
      <c r="D1" s="32"/>
      <c r="E1" s="32"/>
      <c r="F1" s="32"/>
      <c r="G1" s="32"/>
      <c r="H1" s="1"/>
      <c r="I1" s="1"/>
    </row>
    <row r="2" spans="1:9" ht="15.75">
      <c r="A2" s="2"/>
      <c r="B2" s="2"/>
      <c r="C2" s="2"/>
      <c r="D2" s="2"/>
      <c r="E2" s="1"/>
      <c r="F2" s="1"/>
      <c r="G2" s="1"/>
      <c r="H2" s="3"/>
      <c r="I2" s="5" t="s">
        <v>0</v>
      </c>
    </row>
    <row r="3" spans="1:9" ht="45">
      <c r="A3" s="6" t="s">
        <v>1</v>
      </c>
      <c r="B3" s="7" t="s">
        <v>2</v>
      </c>
      <c r="C3" s="7" t="s">
        <v>3</v>
      </c>
      <c r="D3" s="7" t="s">
        <v>4</v>
      </c>
      <c r="E3" s="7" t="s">
        <v>5</v>
      </c>
      <c r="F3" s="7" t="s">
        <v>6</v>
      </c>
      <c r="G3" s="7" t="s">
        <v>7</v>
      </c>
      <c r="H3" s="7" t="s">
        <v>8</v>
      </c>
      <c r="I3" s="7" t="s">
        <v>9</v>
      </c>
    </row>
    <row r="4" spans="1:9" ht="15.75" hidden="1">
      <c r="A4" s="13">
        <v>2008</v>
      </c>
      <c r="B4" s="14">
        <f xml:space="preserve"> (B5+B6)</f>
        <v>6.2</v>
      </c>
      <c r="C4" s="14" t="s">
        <v>10</v>
      </c>
      <c r="D4" s="14" t="s">
        <v>10</v>
      </c>
      <c r="E4" s="14">
        <f xml:space="preserve"> (E5+E6)</f>
        <v>482</v>
      </c>
      <c r="F4" s="14">
        <f xml:space="preserve"> (F5+F6)</f>
        <v>163.1</v>
      </c>
      <c r="G4" s="14">
        <f xml:space="preserve"> (G5+G6)</f>
        <v>1045.5999999999999</v>
      </c>
      <c r="H4" s="14">
        <v>1223.8</v>
      </c>
      <c r="I4" s="14">
        <f xml:space="preserve"> (I5+I6)</f>
        <v>3741.5</v>
      </c>
    </row>
    <row r="5" spans="1:9" ht="15.75" hidden="1">
      <c r="A5" s="15" t="s">
        <v>11</v>
      </c>
      <c r="B5" s="14">
        <v>6.2</v>
      </c>
      <c r="C5" s="14" t="s">
        <v>10</v>
      </c>
      <c r="D5" s="14" t="s">
        <v>10</v>
      </c>
      <c r="E5" s="14">
        <v>449.5</v>
      </c>
      <c r="F5" s="14">
        <v>150</v>
      </c>
      <c r="G5" s="16" t="s">
        <v>12</v>
      </c>
      <c r="H5" s="14">
        <v>304.60000000000002</v>
      </c>
      <c r="I5" s="14">
        <v>1071.2</v>
      </c>
    </row>
    <row r="6" spans="1:9" ht="15.75" hidden="1">
      <c r="A6" s="15" t="s">
        <v>13</v>
      </c>
      <c r="B6" s="16" t="s">
        <v>12</v>
      </c>
      <c r="C6" s="14" t="s">
        <v>10</v>
      </c>
      <c r="D6" s="14" t="s">
        <v>10</v>
      </c>
      <c r="E6" s="14">
        <v>32.5</v>
      </c>
      <c r="F6" s="14">
        <v>13.1</v>
      </c>
      <c r="G6" s="14">
        <v>1045.5999999999999</v>
      </c>
      <c r="H6" s="14">
        <v>919.2</v>
      </c>
      <c r="I6" s="14">
        <v>2670.3</v>
      </c>
    </row>
    <row r="7" spans="1:9" ht="15.75" hidden="1">
      <c r="A7" s="13">
        <v>2009</v>
      </c>
      <c r="B7" s="14">
        <f xml:space="preserve"> (B8+B9)</f>
        <v>6.2</v>
      </c>
      <c r="C7" s="14" t="s">
        <v>10</v>
      </c>
      <c r="D7" s="14" t="s">
        <v>10</v>
      </c>
      <c r="E7" s="14">
        <f t="shared" ref="E7:I7" si="0" xml:space="preserve"> (E8+E9)</f>
        <v>490.7</v>
      </c>
      <c r="F7" s="14">
        <f t="shared" si="0"/>
        <v>206.7</v>
      </c>
      <c r="G7" s="14">
        <f t="shared" si="0"/>
        <v>1361.6000000000001</v>
      </c>
      <c r="H7" s="14">
        <v>1296.5</v>
      </c>
      <c r="I7" s="17">
        <f t="shared" si="0"/>
        <v>4272.5</v>
      </c>
    </row>
    <row r="8" spans="1:9" ht="15.75" hidden="1">
      <c r="A8" s="15" t="s">
        <v>11</v>
      </c>
      <c r="B8" s="14">
        <v>6.2</v>
      </c>
      <c r="C8" s="14" t="s">
        <v>10</v>
      </c>
      <c r="D8" s="14" t="s">
        <v>10</v>
      </c>
      <c r="E8" s="14">
        <v>454.2</v>
      </c>
      <c r="F8" s="14">
        <v>190</v>
      </c>
      <c r="G8" s="14">
        <v>2.7</v>
      </c>
      <c r="H8" s="14">
        <v>301</v>
      </c>
      <c r="I8" s="17">
        <v>1128.2</v>
      </c>
    </row>
    <row r="9" spans="1:9" ht="15.75" hidden="1">
      <c r="A9" s="15" t="s">
        <v>13</v>
      </c>
      <c r="B9" s="16" t="s">
        <v>12</v>
      </c>
      <c r="C9" s="14" t="s">
        <v>10</v>
      </c>
      <c r="D9" s="14" t="s">
        <v>10</v>
      </c>
      <c r="E9" s="14">
        <v>36.5</v>
      </c>
      <c r="F9" s="14">
        <v>16.7</v>
      </c>
      <c r="G9" s="14">
        <v>1358.9</v>
      </c>
      <c r="H9" s="14">
        <v>995.5</v>
      </c>
      <c r="I9" s="17">
        <v>3144.3</v>
      </c>
    </row>
    <row r="10" spans="1:9" ht="15.75" hidden="1">
      <c r="A10" s="13">
        <v>2010</v>
      </c>
      <c r="B10" s="14">
        <v>6.2</v>
      </c>
      <c r="C10" s="14" t="s">
        <v>10</v>
      </c>
      <c r="D10" s="14" t="s">
        <v>10</v>
      </c>
      <c r="E10" s="14">
        <f>E11+E12</f>
        <v>1066.1000000000001</v>
      </c>
      <c r="F10" s="14">
        <f>F11+F12</f>
        <v>295</v>
      </c>
      <c r="G10" s="14">
        <f>G11+G12</f>
        <v>1980.26</v>
      </c>
      <c r="H10" s="14">
        <v>1313.1699999999998</v>
      </c>
      <c r="I10" s="17">
        <f>I11+I12</f>
        <v>4660.7</v>
      </c>
    </row>
    <row r="11" spans="1:9" ht="15.75" hidden="1">
      <c r="A11" s="15" t="s">
        <v>11</v>
      </c>
      <c r="B11" s="14">
        <v>6.2</v>
      </c>
      <c r="C11" s="14" t="s">
        <v>10</v>
      </c>
      <c r="D11" s="14" t="s">
        <v>10</v>
      </c>
      <c r="E11" s="14">
        <v>196.53</v>
      </c>
      <c r="F11" s="14">
        <v>265.82</v>
      </c>
      <c r="G11" s="14">
        <v>0.2</v>
      </c>
      <c r="H11" s="14">
        <v>291.14999999999998</v>
      </c>
      <c r="I11" s="17">
        <v>759.9</v>
      </c>
    </row>
    <row r="12" spans="1:9" ht="15.75" hidden="1">
      <c r="A12" s="15" t="s">
        <v>13</v>
      </c>
      <c r="B12" s="16" t="s">
        <v>12</v>
      </c>
      <c r="C12" s="14" t="s">
        <v>10</v>
      </c>
      <c r="D12" s="14" t="s">
        <v>10</v>
      </c>
      <c r="E12" s="14">
        <v>869.57</v>
      </c>
      <c r="F12" s="14">
        <v>29.18</v>
      </c>
      <c r="G12" s="14">
        <v>1980.06</v>
      </c>
      <c r="H12" s="14">
        <v>1022.02</v>
      </c>
      <c r="I12" s="17">
        <v>3900.8</v>
      </c>
    </row>
    <row r="13" spans="1:9" ht="15.75" hidden="1">
      <c r="A13" s="13">
        <v>2011</v>
      </c>
      <c r="B13" s="18">
        <v>6.2</v>
      </c>
      <c r="C13" s="18">
        <v>1757.19</v>
      </c>
      <c r="D13" s="18">
        <v>516.35</v>
      </c>
      <c r="E13" s="18">
        <v>1112.9000000000001</v>
      </c>
      <c r="F13" s="18">
        <v>303.57</v>
      </c>
      <c r="G13" s="18">
        <v>3289.67</v>
      </c>
      <c r="H13" s="14">
        <v>1380.28</v>
      </c>
      <c r="I13" s="19">
        <f>I14+I15</f>
        <v>8366.16</v>
      </c>
    </row>
    <row r="14" spans="1:9" ht="15.75" hidden="1">
      <c r="A14" s="15" t="s">
        <v>11</v>
      </c>
      <c r="B14" s="14">
        <v>6.2</v>
      </c>
      <c r="C14" s="14">
        <v>1604.18</v>
      </c>
      <c r="D14" s="14">
        <v>473.9</v>
      </c>
      <c r="E14" s="14">
        <v>203.11</v>
      </c>
      <c r="F14" s="14">
        <v>272.75</v>
      </c>
      <c r="G14" s="14">
        <v>0.7</v>
      </c>
      <c r="H14" s="14">
        <v>296.55</v>
      </c>
      <c r="I14" s="17">
        <f>SUM(B14:H14)</f>
        <v>2857.3900000000003</v>
      </c>
    </row>
    <row r="15" spans="1:9" ht="15.75" hidden="1">
      <c r="A15" s="15" t="s">
        <v>13</v>
      </c>
      <c r="B15" s="16" t="s">
        <v>12</v>
      </c>
      <c r="C15" s="14">
        <v>153.01</v>
      </c>
      <c r="D15" s="14">
        <v>42.45</v>
      </c>
      <c r="E15" s="14">
        <v>909.79</v>
      </c>
      <c r="F15" s="14">
        <v>30.82</v>
      </c>
      <c r="G15" s="14">
        <v>3288.97</v>
      </c>
      <c r="H15" s="14">
        <v>1083.73</v>
      </c>
      <c r="I15" s="17">
        <f>SUM(C15:H15)</f>
        <v>5508.77</v>
      </c>
    </row>
    <row r="16" spans="1:9" ht="15.75" hidden="1">
      <c r="A16" s="13">
        <v>2012</v>
      </c>
      <c r="B16" s="18">
        <v>6.2</v>
      </c>
      <c r="C16" s="18">
        <v>1768.6</v>
      </c>
      <c r="D16" s="18">
        <v>521.20000000000005</v>
      </c>
      <c r="E16" s="18">
        <v>1050.9000000000001</v>
      </c>
      <c r="F16" s="18">
        <v>326.89999999999998</v>
      </c>
      <c r="G16" s="18">
        <v>4380.8999999999996</v>
      </c>
      <c r="H16" s="14">
        <v>1436.7</v>
      </c>
      <c r="I16" s="19">
        <v>9491.5</v>
      </c>
    </row>
    <row r="17" spans="1:11" ht="15.75" hidden="1">
      <c r="A17" s="15" t="s">
        <v>11</v>
      </c>
      <c r="B17" s="14">
        <v>6.2</v>
      </c>
      <c r="C17" s="14">
        <v>1627.29</v>
      </c>
      <c r="D17" s="14">
        <v>473.9</v>
      </c>
      <c r="E17" s="14">
        <v>203.1</v>
      </c>
      <c r="F17" s="16">
        <v>295.75</v>
      </c>
      <c r="G17" s="16" t="s">
        <v>12</v>
      </c>
      <c r="H17" s="14">
        <v>296.66000000000003</v>
      </c>
      <c r="I17" s="17">
        <f>SUM(B17:H17)</f>
        <v>2902.8999999999996</v>
      </c>
    </row>
    <row r="18" spans="1:11" ht="15.75" hidden="1">
      <c r="A18" s="15" t="s">
        <v>13</v>
      </c>
      <c r="B18" s="16" t="s">
        <v>12</v>
      </c>
      <c r="C18" s="14">
        <v>141.36000000000001</v>
      </c>
      <c r="D18" s="14">
        <v>47.28</v>
      </c>
      <c r="E18" s="14">
        <v>847.8</v>
      </c>
      <c r="F18" s="14">
        <v>31.16</v>
      </c>
      <c r="G18" s="14">
        <v>4380.93</v>
      </c>
      <c r="H18" s="14">
        <v>1139.99</v>
      </c>
      <c r="I18" s="17">
        <f>SUM(C18:H18)</f>
        <v>6588.52</v>
      </c>
    </row>
    <row r="19" spans="1:11" ht="15.75" hidden="1">
      <c r="A19" s="13">
        <v>2013</v>
      </c>
      <c r="B19" s="18">
        <v>6.2</v>
      </c>
      <c r="C19" s="18">
        <v>1860.1</v>
      </c>
      <c r="D19" s="18">
        <v>578.20000000000005</v>
      </c>
      <c r="E19" s="18">
        <v>1178.3</v>
      </c>
      <c r="F19" s="18">
        <v>349.7</v>
      </c>
      <c r="G19" s="18">
        <v>5255.2</v>
      </c>
      <c r="H19" s="14">
        <v>1350.5</v>
      </c>
      <c r="I19" s="19">
        <f>I20+I21</f>
        <v>10578.2</v>
      </c>
    </row>
    <row r="20" spans="1:11" ht="15.75" hidden="1">
      <c r="A20" s="15" t="s">
        <v>11</v>
      </c>
      <c r="B20" s="14">
        <v>6.2</v>
      </c>
      <c r="C20" s="14">
        <v>1662.4</v>
      </c>
      <c r="D20" s="14">
        <v>510.9</v>
      </c>
      <c r="E20" s="14">
        <v>202.1</v>
      </c>
      <c r="F20" s="16">
        <v>324.5</v>
      </c>
      <c r="G20" s="16">
        <v>2.5</v>
      </c>
      <c r="H20" s="14">
        <v>266.7</v>
      </c>
      <c r="I20" s="17">
        <v>2975.3</v>
      </c>
    </row>
    <row r="21" spans="1:11" ht="15.75" hidden="1">
      <c r="A21" s="15" t="s">
        <v>13</v>
      </c>
      <c r="B21" s="16" t="s">
        <v>12</v>
      </c>
      <c r="C21" s="14">
        <v>197.7</v>
      </c>
      <c r="D21" s="14">
        <v>67.3</v>
      </c>
      <c r="E21" s="14">
        <v>976.2</v>
      </c>
      <c r="F21" s="14">
        <v>25.2</v>
      </c>
      <c r="G21" s="14">
        <v>5252.7</v>
      </c>
      <c r="H21" s="14">
        <v>1083.8</v>
      </c>
      <c r="I21" s="17">
        <v>7602.9</v>
      </c>
    </row>
    <row r="22" spans="1:11" ht="15.75" hidden="1">
      <c r="A22" s="20">
        <v>2014</v>
      </c>
      <c r="B22" s="18">
        <v>6.2</v>
      </c>
      <c r="C22" s="18">
        <v>1941.73</v>
      </c>
      <c r="D22" s="18">
        <v>579.17999999999995</v>
      </c>
      <c r="E22" s="18">
        <v>1260.73</v>
      </c>
      <c r="F22" s="18">
        <v>349.73</v>
      </c>
      <c r="G22" s="18">
        <v>5707.77</v>
      </c>
      <c r="H22" s="18">
        <v>1398.09</v>
      </c>
      <c r="I22" s="19">
        <v>11243.43</v>
      </c>
    </row>
    <row r="23" spans="1:11" ht="15.75" hidden="1">
      <c r="A23" s="15" t="s">
        <v>11</v>
      </c>
      <c r="B23" s="14">
        <v>6.2</v>
      </c>
      <c r="C23" s="14">
        <v>1758.57</v>
      </c>
      <c r="D23" s="14">
        <v>511.13</v>
      </c>
      <c r="E23" s="14">
        <v>211.78</v>
      </c>
      <c r="F23" s="16">
        <v>327.01</v>
      </c>
      <c r="G23" s="16">
        <v>2.5</v>
      </c>
      <c r="H23" s="14">
        <v>265.48</v>
      </c>
      <c r="I23" s="17">
        <v>3082.67</v>
      </c>
    </row>
    <row r="24" spans="1:11" ht="15.75" hidden="1">
      <c r="A24" s="15" t="s">
        <v>13</v>
      </c>
      <c r="B24" s="16" t="s">
        <v>12</v>
      </c>
      <c r="C24" s="14">
        <v>183.16</v>
      </c>
      <c r="D24" s="14">
        <v>68.05</v>
      </c>
      <c r="E24" s="14">
        <v>1048.95</v>
      </c>
      <c r="F24" s="14">
        <v>22.72</v>
      </c>
      <c r="G24" s="14">
        <v>5705.27</v>
      </c>
      <c r="H24" s="14">
        <v>1132.6099999999999</v>
      </c>
      <c r="I24" s="17">
        <v>8160.76</v>
      </c>
    </row>
    <row r="25" spans="1:11" s="8" customFormat="1" ht="15.75">
      <c r="A25" s="21">
        <v>2020</v>
      </c>
      <c r="B25" s="22">
        <v>6.2</v>
      </c>
      <c r="C25" s="22">
        <v>1682.59</v>
      </c>
      <c r="D25" s="22">
        <v>1152.1400000000001</v>
      </c>
      <c r="E25" s="22">
        <v>2071.1570000000002</v>
      </c>
      <c r="F25" s="22">
        <v>417.08</v>
      </c>
      <c r="G25" s="22">
        <v>11257.156999999999</v>
      </c>
      <c r="H25" s="22">
        <v>1677.78</v>
      </c>
      <c r="I25" s="23">
        <f>SUM(B25:H25)</f>
        <v>18264.103999999999</v>
      </c>
      <c r="J25" s="10"/>
      <c r="K25" s="11"/>
    </row>
    <row r="26" spans="1:11" ht="15.75">
      <c r="A26" s="15" t="s">
        <v>11</v>
      </c>
      <c r="B26" s="24">
        <v>6.2</v>
      </c>
      <c r="C26" s="24">
        <f>1688.79-6.2</f>
        <v>1682.59</v>
      </c>
      <c r="D26" s="22">
        <v>937.65</v>
      </c>
      <c r="E26" s="24">
        <v>1163.3800000000001</v>
      </c>
      <c r="F26" s="25">
        <f>75.9+326.87</f>
        <v>402.77</v>
      </c>
      <c r="G26" s="25">
        <v>150.91999999999999</v>
      </c>
      <c r="H26" s="25">
        <v>456.48</v>
      </c>
      <c r="I26" s="24">
        <f>SUM(B26:H26)</f>
        <v>4799.99</v>
      </c>
      <c r="J26" s="9"/>
      <c r="K26" s="12"/>
    </row>
    <row r="27" spans="1:11" ht="15.75">
      <c r="A27" s="15" t="s">
        <v>13</v>
      </c>
      <c r="B27" s="25">
        <v>0</v>
      </c>
      <c r="C27" s="24">
        <f>C25-C26</f>
        <v>0</v>
      </c>
      <c r="D27" s="24">
        <f t="shared" ref="D27:I27" si="1">D25-D26</f>
        <v>214.49000000000012</v>
      </c>
      <c r="E27" s="24">
        <f t="shared" si="1"/>
        <v>907.77700000000004</v>
      </c>
      <c r="F27" s="24">
        <f t="shared" si="1"/>
        <v>14.310000000000002</v>
      </c>
      <c r="G27" s="24">
        <f t="shared" si="1"/>
        <v>11106.236999999999</v>
      </c>
      <c r="H27" s="24">
        <f t="shared" si="1"/>
        <v>1221.3</v>
      </c>
      <c r="I27" s="24">
        <f t="shared" si="1"/>
        <v>13464.114</v>
      </c>
      <c r="J27" s="9"/>
      <c r="K27" s="12"/>
    </row>
    <row r="28" spans="1:11" s="8" customFormat="1" ht="15.75">
      <c r="A28" s="21">
        <v>2019</v>
      </c>
      <c r="B28" s="26">
        <v>6.2</v>
      </c>
      <c r="C28" s="27">
        <v>1772.39</v>
      </c>
      <c r="D28" s="26">
        <v>997.58</v>
      </c>
      <c r="E28" s="27">
        <v>2060.4340000000002</v>
      </c>
      <c r="F28" s="26">
        <v>417.08</v>
      </c>
      <c r="G28" s="27">
        <v>11292.29</v>
      </c>
      <c r="H28" s="27">
        <v>1736.03</v>
      </c>
      <c r="I28" s="27">
        <f>SUM(B28:H28)</f>
        <v>18282.004000000001</v>
      </c>
      <c r="J28" s="11"/>
      <c r="K28" s="11"/>
    </row>
    <row r="29" spans="1:11" ht="15.75">
      <c r="A29" s="15" t="s">
        <v>11</v>
      </c>
      <c r="B29" s="24">
        <v>6.2</v>
      </c>
      <c r="C29" s="28">
        <v>1730.35</v>
      </c>
      <c r="D29" s="22">
        <v>792.53</v>
      </c>
      <c r="E29" s="28">
        <v>1190.845</v>
      </c>
      <c r="F29" s="25">
        <f>75.9+326.87</f>
        <v>402.77</v>
      </c>
      <c r="G29" s="25">
        <f>12.6</f>
        <v>12.6</v>
      </c>
      <c r="H29" s="25">
        <f>229.22+277.43</f>
        <v>506.65</v>
      </c>
      <c r="I29" s="28">
        <f>SUM(B29:H29)</f>
        <v>4641.9449999999997</v>
      </c>
      <c r="J29" s="12"/>
    </row>
    <row r="30" spans="1:11" ht="15.75">
      <c r="A30" s="15" t="s">
        <v>13</v>
      </c>
      <c r="B30" s="29">
        <v>0</v>
      </c>
      <c r="C30" s="30">
        <f>C28-C29</f>
        <v>42.040000000000191</v>
      </c>
      <c r="D30" s="30">
        <f t="shared" ref="D30:I30" si="2">D28-D29</f>
        <v>205.05000000000007</v>
      </c>
      <c r="E30" s="30">
        <f t="shared" si="2"/>
        <v>869.58900000000017</v>
      </c>
      <c r="F30" s="30">
        <f t="shared" si="2"/>
        <v>14.310000000000002</v>
      </c>
      <c r="G30" s="31">
        <f t="shared" si="2"/>
        <v>11279.69</v>
      </c>
      <c r="H30" s="31">
        <f t="shared" si="2"/>
        <v>1229.3800000000001</v>
      </c>
      <c r="I30" s="31">
        <f t="shared" si="2"/>
        <v>13640.059000000001</v>
      </c>
    </row>
    <row r="31" spans="1:11" s="8" customFormat="1" ht="15.75">
      <c r="A31" s="21">
        <v>2018</v>
      </c>
      <c r="B31" s="19">
        <f>SUM(B32:B33)</f>
        <v>6.2</v>
      </c>
      <c r="C31" s="19">
        <f t="shared" ref="C31:I31" si="3">SUM(C32:C33)</f>
        <v>1822.6499999999999</v>
      </c>
      <c r="D31" s="19">
        <f t="shared" si="3"/>
        <v>903.28</v>
      </c>
      <c r="E31" s="19">
        <f t="shared" si="3"/>
        <v>2004.694</v>
      </c>
      <c r="F31" s="19">
        <f t="shared" si="3"/>
        <v>417.11</v>
      </c>
      <c r="G31" s="19">
        <f t="shared" si="3"/>
        <v>11292.29</v>
      </c>
      <c r="H31" s="19">
        <f t="shared" si="3"/>
        <v>1735.0800000000002</v>
      </c>
      <c r="I31" s="19">
        <f t="shared" si="3"/>
        <v>18181.304</v>
      </c>
    </row>
    <row r="32" spans="1:11" ht="15.75">
      <c r="A32" s="15" t="s">
        <v>11</v>
      </c>
      <c r="B32" s="14">
        <v>6.2</v>
      </c>
      <c r="C32" s="14">
        <v>1733.85</v>
      </c>
      <c r="D32" s="14">
        <v>677.93</v>
      </c>
      <c r="E32" s="14">
        <v>1135.105</v>
      </c>
      <c r="F32" s="16">
        <v>402.8</v>
      </c>
      <c r="G32" s="16">
        <v>12.6</v>
      </c>
      <c r="H32" s="16">
        <v>506.7</v>
      </c>
      <c r="I32" s="14">
        <v>4475.1850000000004</v>
      </c>
    </row>
    <row r="33" spans="1:9" ht="15.75">
      <c r="A33" s="15" t="s">
        <v>13</v>
      </c>
      <c r="B33" s="16" t="s">
        <v>12</v>
      </c>
      <c r="C33" s="14">
        <v>88.8</v>
      </c>
      <c r="D33" s="14">
        <v>225.35</v>
      </c>
      <c r="E33" s="14">
        <v>869.58900000000006</v>
      </c>
      <c r="F33" s="14">
        <v>14.31</v>
      </c>
      <c r="G33" s="14">
        <v>11279.69</v>
      </c>
      <c r="H33" s="14">
        <v>1228.3800000000001</v>
      </c>
      <c r="I33" s="14">
        <v>13706.119000000001</v>
      </c>
    </row>
    <row r="34" spans="1:9" s="8" customFormat="1" ht="15.75">
      <c r="A34" s="21">
        <v>2017</v>
      </c>
      <c r="B34" s="19">
        <f>B35+B36</f>
        <v>6.2</v>
      </c>
      <c r="C34" s="19">
        <f t="shared" ref="C34:H34" si="4">C35+C36</f>
        <v>1965.22</v>
      </c>
      <c r="D34" s="19">
        <f t="shared" si="4"/>
        <v>878.39</v>
      </c>
      <c r="E34" s="19">
        <f t="shared" si="4"/>
        <v>2606.2200000000003</v>
      </c>
      <c r="F34" s="19">
        <f t="shared" si="4"/>
        <v>436.82</v>
      </c>
      <c r="G34" s="19">
        <f t="shared" si="4"/>
        <v>5049.6499999999996</v>
      </c>
      <c r="H34" s="19">
        <f t="shared" si="4"/>
        <v>1406.24</v>
      </c>
      <c r="I34" s="19">
        <f>SUM(B34:H34)</f>
        <v>12348.74</v>
      </c>
    </row>
    <row r="35" spans="1:9" ht="15.75">
      <c r="A35" s="15" t="s">
        <v>11</v>
      </c>
      <c r="B35" s="14">
        <v>6.2</v>
      </c>
      <c r="C35" s="14">
        <v>1560.52</v>
      </c>
      <c r="D35" s="14">
        <v>641.79999999999995</v>
      </c>
      <c r="E35" s="14">
        <v>1075.3</v>
      </c>
      <c r="F35" s="16">
        <v>350</v>
      </c>
      <c r="G35" s="16" t="s">
        <v>12</v>
      </c>
      <c r="H35" s="16" t="s">
        <v>12</v>
      </c>
      <c r="I35" s="14">
        <f>SUM(B35:H35)</f>
        <v>3633.8199999999997</v>
      </c>
    </row>
    <row r="36" spans="1:9" ht="15.75">
      <c r="A36" s="15" t="s">
        <v>13</v>
      </c>
      <c r="B36" s="16" t="s">
        <v>12</v>
      </c>
      <c r="C36" s="14">
        <v>404.7</v>
      </c>
      <c r="D36" s="14">
        <v>236.59</v>
      </c>
      <c r="E36" s="14">
        <v>1530.92</v>
      </c>
      <c r="F36" s="14">
        <v>86.82</v>
      </c>
      <c r="G36" s="14">
        <v>5049.6499999999996</v>
      </c>
      <c r="H36" s="14">
        <v>1406.24</v>
      </c>
      <c r="I36" s="14">
        <f>SUM(B36:H36)</f>
        <v>8714.92</v>
      </c>
    </row>
    <row r="37" spans="1:9" s="8" customFormat="1" ht="15.75">
      <c r="A37" s="21">
        <v>2016</v>
      </c>
      <c r="B37" s="19">
        <v>6.2</v>
      </c>
      <c r="C37" s="19">
        <v>1974.64</v>
      </c>
      <c r="D37" s="19">
        <v>584.47</v>
      </c>
      <c r="E37" s="19">
        <v>1508.02</v>
      </c>
      <c r="F37" s="19">
        <v>396.78</v>
      </c>
      <c r="G37" s="19">
        <v>5221.5200000000004</v>
      </c>
      <c r="H37" s="19">
        <v>1485.36</v>
      </c>
      <c r="I37" s="19">
        <v>11176.99</v>
      </c>
    </row>
    <row r="38" spans="1:9" ht="15.75">
      <c r="A38" s="15" t="s">
        <v>11</v>
      </c>
      <c r="B38" s="14">
        <v>6.2</v>
      </c>
      <c r="C38" s="14">
        <v>1808.98</v>
      </c>
      <c r="D38" s="14">
        <v>515.91999999999996</v>
      </c>
      <c r="E38" s="14">
        <v>228.13</v>
      </c>
      <c r="F38" s="16">
        <v>377.06</v>
      </c>
      <c r="G38" s="16">
        <v>2.5</v>
      </c>
      <c r="H38" s="14">
        <v>263.08</v>
      </c>
      <c r="I38" s="14">
        <v>3201.87</v>
      </c>
    </row>
    <row r="39" spans="1:9" ht="15.75">
      <c r="A39" s="15" t="s">
        <v>13</v>
      </c>
      <c r="B39" s="16" t="s">
        <v>12</v>
      </c>
      <c r="C39" s="14">
        <v>165.66</v>
      </c>
      <c r="D39" s="14">
        <v>68.55</v>
      </c>
      <c r="E39" s="14">
        <v>1279.8900000000001</v>
      </c>
      <c r="F39" s="14">
        <v>19.72</v>
      </c>
      <c r="G39" s="14">
        <v>5219.0200000000004</v>
      </c>
      <c r="H39" s="14">
        <v>1222.28</v>
      </c>
      <c r="I39" s="14">
        <v>7975.12</v>
      </c>
    </row>
    <row r="40" spans="1:9" ht="18.75" customHeight="1">
      <c r="A40" s="33" t="s">
        <v>16</v>
      </c>
      <c r="B40" s="33"/>
      <c r="C40" s="33"/>
      <c r="D40" s="33"/>
      <c r="E40" s="33"/>
      <c r="F40" s="33"/>
      <c r="G40" s="33"/>
      <c r="H40" s="33"/>
      <c r="I40" s="33"/>
    </row>
    <row r="41" spans="1:9" ht="33" customHeight="1">
      <c r="A41" s="34" t="s">
        <v>17</v>
      </c>
      <c r="B41" s="34"/>
      <c r="C41" s="34"/>
      <c r="D41" s="34"/>
      <c r="E41" s="34"/>
      <c r="F41" s="34"/>
      <c r="G41" s="34"/>
      <c r="H41" s="34"/>
      <c r="I41" s="34"/>
    </row>
    <row r="42" spans="1:9" ht="27" customHeight="1">
      <c r="A42" s="34" t="s">
        <v>15</v>
      </c>
      <c r="B42" s="34"/>
      <c r="C42" s="34"/>
      <c r="D42" s="34"/>
      <c r="E42" s="34"/>
      <c r="F42" s="34"/>
      <c r="G42" s="34"/>
      <c r="H42" s="34"/>
      <c r="I42" s="34"/>
    </row>
    <row r="43" spans="1:9" ht="15" customHeight="1">
      <c r="A43" s="34" t="s">
        <v>18</v>
      </c>
      <c r="B43" s="34"/>
      <c r="C43" s="34"/>
      <c r="D43" s="34"/>
      <c r="E43" s="34"/>
      <c r="F43" s="34"/>
      <c r="G43" s="34"/>
      <c r="H43" s="34"/>
      <c r="I43" s="34"/>
    </row>
    <row r="44" spans="1:9">
      <c r="A44" s="34" t="s">
        <v>19</v>
      </c>
      <c r="B44" s="34"/>
      <c r="C44" s="34"/>
      <c r="D44" s="34"/>
      <c r="E44" s="34"/>
      <c r="F44" s="34"/>
      <c r="G44" s="34"/>
      <c r="H44" s="34"/>
      <c r="I44" s="34"/>
    </row>
    <row r="45" spans="1:9">
      <c r="A45" s="33" t="s">
        <v>14</v>
      </c>
      <c r="B45" s="33"/>
      <c r="C45" s="33"/>
      <c r="D45" s="33"/>
      <c r="E45" s="4"/>
      <c r="F45" s="4"/>
      <c r="G45" s="4"/>
      <c r="H45" s="4"/>
      <c r="I45" s="4"/>
    </row>
  </sheetData>
  <mergeCells count="7">
    <mergeCell ref="A1:G1"/>
    <mergeCell ref="A45:D45"/>
    <mergeCell ref="A40:I40"/>
    <mergeCell ref="A41:I41"/>
    <mergeCell ref="A42:I42"/>
    <mergeCell ref="A43:I43"/>
    <mergeCell ref="A44:I44"/>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Pem Zangmo</cp:lastModifiedBy>
  <cp:lastPrinted>2020-06-15T06:13:21Z</cp:lastPrinted>
  <dcterms:created xsi:type="dcterms:W3CDTF">2020-05-31T09:06:55Z</dcterms:created>
  <dcterms:modified xsi:type="dcterms:W3CDTF">2021-06-24T04:19:51Z</dcterms:modified>
</cp:coreProperties>
</file>